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G73" i="1"/>
  <c r="F73" i="1"/>
  <c r="D73" i="1"/>
  <c r="C73" i="1"/>
  <c r="E72" i="1"/>
  <c r="H72" i="1" s="1"/>
  <c r="E71" i="1"/>
  <c r="H71" i="1" s="1"/>
  <c r="E70" i="1"/>
  <c r="H70" i="1" s="1"/>
  <c r="G69" i="1"/>
  <c r="F69" i="1"/>
  <c r="D69" i="1"/>
  <c r="C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G61" i="1"/>
  <c r="F61" i="1"/>
  <c r="D61" i="1"/>
  <c r="C61" i="1"/>
  <c r="E60" i="1"/>
  <c r="H60" i="1" s="1"/>
  <c r="E59" i="1"/>
  <c r="H59" i="1" s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G37" i="1"/>
  <c r="F37" i="1"/>
  <c r="D37" i="1"/>
  <c r="C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G27" i="1"/>
  <c r="F27" i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G9" i="1"/>
  <c r="F9" i="1"/>
  <c r="D9" i="1"/>
  <c r="C9" i="1"/>
  <c r="C81" i="1" l="1"/>
  <c r="E61" i="1"/>
  <c r="H61" i="1" s="1"/>
  <c r="E73" i="1"/>
  <c r="H73" i="1" s="1"/>
  <c r="E9" i="1"/>
  <c r="H9" i="1" s="1"/>
  <c r="E57" i="1"/>
  <c r="H57" i="1" s="1"/>
  <c r="E47" i="1"/>
  <c r="H47" i="1" s="1"/>
  <c r="E69" i="1"/>
  <c r="H69" i="1" s="1"/>
  <c r="E17" i="1"/>
  <c r="H17" i="1" s="1"/>
  <c r="F81" i="1"/>
  <c r="G81" i="1"/>
  <c r="E37" i="1"/>
  <c r="H37" i="1" s="1"/>
  <c r="D81" i="1"/>
  <c r="E27" i="1"/>
  <c r="H27" i="1" s="1"/>
  <c r="E81" i="1" l="1"/>
  <c r="H81" i="1" l="1"/>
</calcChain>
</file>

<file path=xl/sharedStrings.xml><?xml version="1.0" encoding="utf-8"?>
<sst xmlns="http://schemas.openxmlformats.org/spreadsheetml/2006/main" count="95" uniqueCount="94">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</sst>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4" fillId="0" borderId="8" xfId="1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>
      <alignment horizontal="left" vertical="center" wrapText="1" indent="4"/>
    </xf>
    <xf numFmtId="0" fontId="2" fillId="0" borderId="0" xfId="0" applyFont="1" applyFill="1"/>
    <xf numFmtId="164" fontId="2" fillId="0" borderId="0" xfId="0" applyNumberFormat="1" applyFont="1" applyProtection="1">
      <protection locked="0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indent="4"/>
    </xf>
    <xf numFmtId="0" fontId="4" fillId="0" borderId="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 indent="4"/>
    </xf>
    <xf numFmtId="0" fontId="4" fillId="0" borderId="5" xfId="0" applyFont="1" applyFill="1" applyBorder="1" applyAlignment="1">
      <alignment horizontal="center"/>
    </xf>
    <xf numFmtId="164" fontId="4" fillId="0" borderId="13" xfId="0" applyNumberFormat="1" applyFont="1" applyFill="1" applyBorder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4"/>
  <sheetViews>
    <sheetView tabSelected="1" topLeftCell="A55" zoomScale="80" zoomScaleNormal="80" workbookViewId="0">
      <selection activeCell="B84" sqref="B8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7109375" style="1" customWidth="1"/>
    <col min="4" max="4" width="17.7109375" style="1" customWidth="1"/>
    <col min="5" max="5" width="20.5703125" style="1" customWidth="1"/>
    <col min="6" max="6" width="21.7109375" style="1" customWidth="1"/>
    <col min="7" max="7" width="19.42578125" style="1" customWidth="1"/>
    <col min="8" max="8" width="18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s="19" customFormat="1" ht="24" customHeight="1" x14ac:dyDescent="0.2">
      <c r="B9" s="21" t="s">
        <v>13</v>
      </c>
      <c r="C9" s="17">
        <f>SUM(C10:C16)</f>
        <v>932424252</v>
      </c>
      <c r="D9" s="17">
        <f>SUM(D10:D16)</f>
        <v>20400000</v>
      </c>
      <c r="E9" s="17">
        <f t="shared" ref="E9:E26" si="0">C9+D9</f>
        <v>952824252</v>
      </c>
      <c r="F9" s="17">
        <f>SUM(F10:F16)</f>
        <v>932955811.17999995</v>
      </c>
      <c r="G9" s="17">
        <f>SUM(G10:G16)</f>
        <v>928374098.13</v>
      </c>
      <c r="H9" s="17">
        <f t="shared" ref="H9:H40" si="1">E9-F9</f>
        <v>19868440.820000052</v>
      </c>
    </row>
    <row r="10" spans="2:9" s="19" customFormat="1" ht="12" customHeight="1" x14ac:dyDescent="0.2">
      <c r="B10" s="22" t="s">
        <v>14</v>
      </c>
      <c r="C10" s="6">
        <v>398273524</v>
      </c>
      <c r="D10" s="7">
        <v>20400000</v>
      </c>
      <c r="E10" s="12">
        <f t="shared" si="0"/>
        <v>418673524</v>
      </c>
      <c r="F10" s="6">
        <v>376195593.38</v>
      </c>
      <c r="G10" s="6">
        <v>375255031.52999997</v>
      </c>
      <c r="H10" s="14">
        <f t="shared" si="1"/>
        <v>42477930.620000005</v>
      </c>
    </row>
    <row r="11" spans="2:9" s="19" customFormat="1" ht="12" customHeight="1" x14ac:dyDescent="0.2">
      <c r="B11" s="22" t="s">
        <v>15</v>
      </c>
      <c r="C11" s="6">
        <v>37261996</v>
      </c>
      <c r="D11" s="7">
        <v>0</v>
      </c>
      <c r="E11" s="12">
        <f t="shared" si="0"/>
        <v>37261996</v>
      </c>
      <c r="F11" s="6">
        <v>38810168.910000004</v>
      </c>
      <c r="G11" s="6">
        <v>38802721.859999999</v>
      </c>
      <c r="H11" s="14">
        <f t="shared" si="1"/>
        <v>-1548172.9100000039</v>
      </c>
    </row>
    <row r="12" spans="2:9" s="19" customFormat="1" ht="12" customHeight="1" x14ac:dyDescent="0.2">
      <c r="B12" s="22" t="s">
        <v>16</v>
      </c>
      <c r="C12" s="6">
        <v>131015661</v>
      </c>
      <c r="D12" s="7">
        <v>0</v>
      </c>
      <c r="E12" s="12">
        <f t="shared" si="0"/>
        <v>131015661</v>
      </c>
      <c r="F12" s="6">
        <v>150949066.21000001</v>
      </c>
      <c r="G12" s="6">
        <v>150544317.59999999</v>
      </c>
      <c r="H12" s="14">
        <f t="shared" si="1"/>
        <v>-19933405.210000008</v>
      </c>
    </row>
    <row r="13" spans="2:9" s="19" customFormat="1" ht="12" customHeight="1" x14ac:dyDescent="0.2">
      <c r="B13" s="22" t="s">
        <v>17</v>
      </c>
      <c r="C13" s="6">
        <v>151934159</v>
      </c>
      <c r="D13" s="7">
        <v>0</v>
      </c>
      <c r="E13" s="12">
        <f>C13+D13</f>
        <v>151934159</v>
      </c>
      <c r="F13" s="6">
        <v>144601992.28</v>
      </c>
      <c r="G13" s="6">
        <v>144601992.28</v>
      </c>
      <c r="H13" s="14">
        <f t="shared" si="1"/>
        <v>7332166.7199999988</v>
      </c>
    </row>
    <row r="14" spans="2:9" s="19" customFormat="1" ht="12" customHeight="1" x14ac:dyDescent="0.2">
      <c r="B14" s="22" t="s">
        <v>18</v>
      </c>
      <c r="C14" s="6">
        <v>213938912</v>
      </c>
      <c r="D14" s="7">
        <v>0</v>
      </c>
      <c r="E14" s="12">
        <f t="shared" si="0"/>
        <v>213938912</v>
      </c>
      <c r="F14" s="6">
        <v>222398990.40000001</v>
      </c>
      <c r="G14" s="6">
        <v>219170034.85999998</v>
      </c>
      <c r="H14" s="14">
        <f t="shared" si="1"/>
        <v>-8460078.400000006</v>
      </c>
    </row>
    <row r="15" spans="2:9" s="19" customFormat="1" ht="12" customHeight="1" x14ac:dyDescent="0.2">
      <c r="B15" s="22" t="s">
        <v>19</v>
      </c>
      <c r="C15" s="6">
        <v>0</v>
      </c>
      <c r="D15" s="7">
        <v>0</v>
      </c>
      <c r="E15" s="12">
        <f t="shared" si="0"/>
        <v>0</v>
      </c>
      <c r="F15" s="6">
        <v>0</v>
      </c>
      <c r="G15" s="6">
        <v>0</v>
      </c>
      <c r="H15" s="14">
        <f t="shared" si="1"/>
        <v>0</v>
      </c>
    </row>
    <row r="16" spans="2:9" s="19" customFormat="1" ht="12" customHeight="1" x14ac:dyDescent="0.2">
      <c r="B16" s="22" t="s">
        <v>20</v>
      </c>
      <c r="C16" s="6">
        <v>0</v>
      </c>
      <c r="D16" s="7">
        <v>0</v>
      </c>
      <c r="E16" s="12">
        <f t="shared" si="0"/>
        <v>0</v>
      </c>
      <c r="F16" s="6">
        <v>0</v>
      </c>
      <c r="G16" s="6">
        <v>0</v>
      </c>
      <c r="H16" s="14">
        <f t="shared" si="1"/>
        <v>0</v>
      </c>
    </row>
    <row r="17" spans="2:8" s="19" customFormat="1" ht="24" customHeight="1" x14ac:dyDescent="0.2">
      <c r="B17" s="21" t="s">
        <v>21</v>
      </c>
      <c r="C17" s="10">
        <f>SUM(C18:C26)</f>
        <v>261792600</v>
      </c>
      <c r="D17" s="10">
        <f>SUM(D18:D26)</f>
        <v>0</v>
      </c>
      <c r="E17" s="10">
        <f t="shared" si="0"/>
        <v>261792600</v>
      </c>
      <c r="F17" s="10">
        <f>SUM(F18:F26)</f>
        <v>253624644.19999999</v>
      </c>
      <c r="G17" s="10">
        <f>SUM(G18:G26)</f>
        <v>257510185.55000001</v>
      </c>
      <c r="H17" s="10">
        <f t="shared" si="1"/>
        <v>8167955.8000000119</v>
      </c>
    </row>
    <row r="18" spans="2:8" s="19" customFormat="1" ht="24" x14ac:dyDescent="0.2">
      <c r="B18" s="18" t="s">
        <v>22</v>
      </c>
      <c r="C18" s="6">
        <v>6458500</v>
      </c>
      <c r="D18" s="7">
        <v>0</v>
      </c>
      <c r="E18" s="12">
        <f t="shared" si="0"/>
        <v>6458500</v>
      </c>
      <c r="F18" s="6">
        <v>6567348.6900000004</v>
      </c>
      <c r="G18" s="6">
        <v>6548327.8600000003</v>
      </c>
      <c r="H18" s="14">
        <f t="shared" si="1"/>
        <v>-108848.69000000041</v>
      </c>
    </row>
    <row r="19" spans="2:8" s="19" customFormat="1" ht="12" customHeight="1" x14ac:dyDescent="0.2">
      <c r="B19" s="18" t="s">
        <v>23</v>
      </c>
      <c r="C19" s="6">
        <v>548000</v>
      </c>
      <c r="D19" s="7">
        <v>0</v>
      </c>
      <c r="E19" s="12">
        <f t="shared" si="0"/>
        <v>548000</v>
      </c>
      <c r="F19" s="6">
        <v>800152.55</v>
      </c>
      <c r="G19" s="6">
        <v>798398.15</v>
      </c>
      <c r="H19" s="14">
        <f t="shared" si="1"/>
        <v>-252152.55000000005</v>
      </c>
    </row>
    <row r="20" spans="2:8" s="19" customFormat="1" ht="12" customHeight="1" x14ac:dyDescent="0.2">
      <c r="B20" s="18" t="s">
        <v>24</v>
      </c>
      <c r="C20" s="6">
        <v>0</v>
      </c>
      <c r="D20" s="7">
        <v>0</v>
      </c>
      <c r="E20" s="12">
        <f t="shared" si="0"/>
        <v>0</v>
      </c>
      <c r="F20" s="6">
        <v>6080</v>
      </c>
      <c r="G20" s="6">
        <v>6080</v>
      </c>
      <c r="H20" s="14">
        <f t="shared" si="1"/>
        <v>-6080</v>
      </c>
    </row>
    <row r="21" spans="2:8" s="19" customFormat="1" ht="12" customHeight="1" x14ac:dyDescent="0.2">
      <c r="B21" s="18" t="s">
        <v>25</v>
      </c>
      <c r="C21" s="6">
        <v>43158400</v>
      </c>
      <c r="D21" s="7">
        <v>0</v>
      </c>
      <c r="E21" s="12">
        <f t="shared" si="0"/>
        <v>43158400</v>
      </c>
      <c r="F21" s="6">
        <v>64027724.730000004</v>
      </c>
      <c r="G21" s="6">
        <v>64566261.969999999</v>
      </c>
      <c r="H21" s="14">
        <f t="shared" si="1"/>
        <v>-20869324.730000004</v>
      </c>
    </row>
    <row r="22" spans="2:8" s="19" customFormat="1" ht="12" customHeight="1" x14ac:dyDescent="0.2">
      <c r="B22" s="18" t="s">
        <v>26</v>
      </c>
      <c r="C22" s="6">
        <v>81476800</v>
      </c>
      <c r="D22" s="7">
        <v>0</v>
      </c>
      <c r="E22" s="12">
        <f t="shared" si="0"/>
        <v>81476800</v>
      </c>
      <c r="F22" s="6">
        <v>57958589.339999996</v>
      </c>
      <c r="G22" s="6">
        <v>57337897.739999995</v>
      </c>
      <c r="H22" s="14">
        <f t="shared" si="1"/>
        <v>23518210.660000004</v>
      </c>
    </row>
    <row r="23" spans="2:8" s="19" customFormat="1" ht="12" customHeight="1" x14ac:dyDescent="0.2">
      <c r="B23" s="18" t="s">
        <v>27</v>
      </c>
      <c r="C23" s="6">
        <v>79663500</v>
      </c>
      <c r="D23" s="7">
        <v>0</v>
      </c>
      <c r="E23" s="12">
        <f t="shared" si="0"/>
        <v>79663500</v>
      </c>
      <c r="F23" s="6">
        <v>76509836.069999993</v>
      </c>
      <c r="G23" s="6">
        <v>80347911.010000005</v>
      </c>
      <c r="H23" s="14">
        <f t="shared" si="1"/>
        <v>3153663.9300000072</v>
      </c>
    </row>
    <row r="24" spans="2:8" s="19" customFormat="1" ht="12" customHeight="1" x14ac:dyDescent="0.2">
      <c r="B24" s="18" t="s">
        <v>28</v>
      </c>
      <c r="C24" s="6">
        <v>16964500</v>
      </c>
      <c r="D24" s="7">
        <v>0</v>
      </c>
      <c r="E24" s="12">
        <f t="shared" si="0"/>
        <v>16964500</v>
      </c>
      <c r="F24" s="6">
        <v>17507646.48</v>
      </c>
      <c r="G24" s="6">
        <v>17507646.48</v>
      </c>
      <c r="H24" s="14">
        <f t="shared" si="1"/>
        <v>-543146.48000000045</v>
      </c>
    </row>
    <row r="25" spans="2:8" s="19" customFormat="1" ht="12" customHeight="1" x14ac:dyDescent="0.2">
      <c r="B25" s="18" t="s">
        <v>29</v>
      </c>
      <c r="C25" s="6">
        <v>0</v>
      </c>
      <c r="D25" s="7">
        <v>0</v>
      </c>
      <c r="E25" s="12">
        <f t="shared" si="0"/>
        <v>0</v>
      </c>
      <c r="F25" s="6">
        <v>0</v>
      </c>
      <c r="G25" s="6">
        <v>0</v>
      </c>
      <c r="H25" s="14">
        <f t="shared" si="1"/>
        <v>0</v>
      </c>
    </row>
    <row r="26" spans="2:8" s="19" customFormat="1" ht="12" customHeight="1" x14ac:dyDescent="0.2">
      <c r="B26" s="18" t="s">
        <v>30</v>
      </c>
      <c r="C26" s="6">
        <v>33522900</v>
      </c>
      <c r="D26" s="7">
        <v>0</v>
      </c>
      <c r="E26" s="12">
        <f t="shared" si="0"/>
        <v>33522900</v>
      </c>
      <c r="F26" s="6">
        <v>30247266.34</v>
      </c>
      <c r="G26" s="6">
        <v>30397662.34</v>
      </c>
      <c r="H26" s="14">
        <f t="shared" si="1"/>
        <v>3275633.66</v>
      </c>
    </row>
    <row r="27" spans="2:8" s="19" customFormat="1" ht="20.100000000000001" customHeight="1" x14ac:dyDescent="0.2">
      <c r="B27" s="21" t="s">
        <v>31</v>
      </c>
      <c r="C27" s="10">
        <f>SUM(C28:C36)</f>
        <v>952752077</v>
      </c>
      <c r="D27" s="10">
        <f>SUM(D28:D36)</f>
        <v>0</v>
      </c>
      <c r="E27" s="10">
        <f>D27+C27</f>
        <v>952752077</v>
      </c>
      <c r="F27" s="10">
        <f>SUM(F28:F36)</f>
        <v>1000720160.5699999</v>
      </c>
      <c r="G27" s="10">
        <f>SUM(G28:G36)</f>
        <v>992402322.56999981</v>
      </c>
      <c r="H27" s="10">
        <f t="shared" si="1"/>
        <v>-47968083.569999933</v>
      </c>
    </row>
    <row r="28" spans="2:8" s="19" customFormat="1" x14ac:dyDescent="0.2">
      <c r="B28" s="18" t="s">
        <v>32</v>
      </c>
      <c r="C28" s="6">
        <v>338561900</v>
      </c>
      <c r="D28" s="7">
        <v>0</v>
      </c>
      <c r="E28" s="12">
        <f t="shared" ref="E28:E36" si="2">C28+D28</f>
        <v>338561900</v>
      </c>
      <c r="F28" s="6">
        <v>342455181.67000002</v>
      </c>
      <c r="G28" s="6">
        <v>342482961.46999997</v>
      </c>
      <c r="H28" s="14">
        <f t="shared" si="1"/>
        <v>-3893281.6700000167</v>
      </c>
    </row>
    <row r="29" spans="2:8" s="19" customFormat="1" x14ac:dyDescent="0.2">
      <c r="B29" s="18" t="s">
        <v>33</v>
      </c>
      <c r="C29" s="6">
        <v>4315000</v>
      </c>
      <c r="D29" s="7">
        <v>0</v>
      </c>
      <c r="E29" s="12">
        <f t="shared" si="2"/>
        <v>4315000</v>
      </c>
      <c r="F29" s="6">
        <v>5311596.3899999997</v>
      </c>
      <c r="G29" s="6">
        <v>5311596.3899999997</v>
      </c>
      <c r="H29" s="14">
        <f t="shared" si="1"/>
        <v>-996596.38999999966</v>
      </c>
    </row>
    <row r="30" spans="2:8" s="19" customFormat="1" ht="12" customHeight="1" x14ac:dyDescent="0.2">
      <c r="B30" s="18" t="s">
        <v>34</v>
      </c>
      <c r="C30" s="6">
        <v>192760600</v>
      </c>
      <c r="D30" s="7">
        <v>0</v>
      </c>
      <c r="E30" s="12">
        <f t="shared" si="2"/>
        <v>192760600</v>
      </c>
      <c r="F30" s="6">
        <v>190952893.16</v>
      </c>
      <c r="G30" s="6">
        <v>190983577.34999999</v>
      </c>
      <c r="H30" s="14">
        <f t="shared" si="1"/>
        <v>1807706.8400000036</v>
      </c>
    </row>
    <row r="31" spans="2:8" s="19" customFormat="1" x14ac:dyDescent="0.2">
      <c r="B31" s="18" t="s">
        <v>35</v>
      </c>
      <c r="C31" s="6">
        <v>283947077</v>
      </c>
      <c r="D31" s="7">
        <v>0</v>
      </c>
      <c r="E31" s="12">
        <f t="shared" si="2"/>
        <v>283947077</v>
      </c>
      <c r="F31" s="6">
        <v>282365298.03000003</v>
      </c>
      <c r="G31" s="6">
        <v>278294392.60000002</v>
      </c>
      <c r="H31" s="14">
        <f t="shared" si="1"/>
        <v>1581778.969999969</v>
      </c>
    </row>
    <row r="32" spans="2:8" s="19" customFormat="1" ht="24" x14ac:dyDescent="0.2">
      <c r="B32" s="18" t="s">
        <v>36</v>
      </c>
      <c r="C32" s="6">
        <v>77613400</v>
      </c>
      <c r="D32" s="7">
        <v>0</v>
      </c>
      <c r="E32" s="12">
        <f t="shared" si="2"/>
        <v>77613400</v>
      </c>
      <c r="F32" s="6">
        <v>101048951.64999999</v>
      </c>
      <c r="G32" s="6">
        <v>101076679.97999999</v>
      </c>
      <c r="H32" s="14">
        <f t="shared" si="1"/>
        <v>-23435551.649999991</v>
      </c>
    </row>
    <row r="33" spans="2:8" s="19" customFormat="1" x14ac:dyDescent="0.2">
      <c r="B33" s="18" t="s">
        <v>37</v>
      </c>
      <c r="C33" s="6">
        <v>8905000</v>
      </c>
      <c r="D33" s="7">
        <v>0</v>
      </c>
      <c r="E33" s="12">
        <f t="shared" si="2"/>
        <v>8905000</v>
      </c>
      <c r="F33" s="6">
        <v>27159031.489999998</v>
      </c>
      <c r="G33" s="6">
        <v>27499302.529999997</v>
      </c>
      <c r="H33" s="14">
        <f t="shared" si="1"/>
        <v>-18254031.489999998</v>
      </c>
    </row>
    <row r="34" spans="2:8" s="19" customFormat="1" x14ac:dyDescent="0.2">
      <c r="B34" s="18" t="s">
        <v>38</v>
      </c>
      <c r="C34" s="6">
        <v>1075500</v>
      </c>
      <c r="D34" s="7">
        <v>0</v>
      </c>
      <c r="E34" s="12">
        <f t="shared" si="2"/>
        <v>1075500</v>
      </c>
      <c r="F34" s="6">
        <v>1671256.16</v>
      </c>
      <c r="G34" s="6">
        <v>1671256.16</v>
      </c>
      <c r="H34" s="14">
        <f t="shared" si="1"/>
        <v>-595756.15999999992</v>
      </c>
    </row>
    <row r="35" spans="2:8" s="19" customFormat="1" x14ac:dyDescent="0.2">
      <c r="B35" s="18" t="s">
        <v>39</v>
      </c>
      <c r="C35" s="6">
        <v>4863000</v>
      </c>
      <c r="D35" s="7">
        <v>0</v>
      </c>
      <c r="E35" s="12">
        <f t="shared" si="2"/>
        <v>4863000</v>
      </c>
      <c r="F35" s="6">
        <v>9689181.4800000004</v>
      </c>
      <c r="G35" s="6">
        <v>9730569.1799999997</v>
      </c>
      <c r="H35" s="14">
        <f t="shared" si="1"/>
        <v>-4826181.4800000004</v>
      </c>
    </row>
    <row r="36" spans="2:8" s="19" customFormat="1" x14ac:dyDescent="0.2">
      <c r="B36" s="18" t="s">
        <v>40</v>
      </c>
      <c r="C36" s="6">
        <v>40710600</v>
      </c>
      <c r="D36" s="7">
        <v>0</v>
      </c>
      <c r="E36" s="12">
        <f t="shared" si="2"/>
        <v>40710600</v>
      </c>
      <c r="F36" s="6">
        <v>40066770.539999999</v>
      </c>
      <c r="G36" s="6">
        <v>35351986.910000004</v>
      </c>
      <c r="H36" s="14">
        <f t="shared" si="1"/>
        <v>643829.46000000089</v>
      </c>
    </row>
    <row r="37" spans="2:8" s="19" customFormat="1" ht="20.100000000000001" customHeight="1" x14ac:dyDescent="0.2">
      <c r="B37" s="23" t="s">
        <v>41</v>
      </c>
      <c r="C37" s="10">
        <f>SUM(C38:C46)</f>
        <v>161878634</v>
      </c>
      <c r="D37" s="10">
        <f>SUM(D38:D46)</f>
        <v>0</v>
      </c>
      <c r="E37" s="10">
        <f>C37+D37</f>
        <v>161878634</v>
      </c>
      <c r="F37" s="10">
        <f>SUM(F38:F46)</f>
        <v>191028427.33000001</v>
      </c>
      <c r="G37" s="10">
        <f>SUM(G38:G46)</f>
        <v>189609329.32999998</v>
      </c>
      <c r="H37" s="10">
        <f t="shared" si="1"/>
        <v>-29149793.330000013</v>
      </c>
    </row>
    <row r="38" spans="2:8" s="19" customFormat="1" ht="12" customHeight="1" x14ac:dyDescent="0.2">
      <c r="B38" s="18" t="s">
        <v>42</v>
      </c>
      <c r="C38" s="6">
        <v>0</v>
      </c>
      <c r="D38" s="7">
        <v>0</v>
      </c>
      <c r="E38" s="12">
        <f t="shared" ref="E38:E78" si="3">C38+D38</f>
        <v>0</v>
      </c>
      <c r="F38" s="6">
        <v>0</v>
      </c>
      <c r="G38" s="6">
        <v>0</v>
      </c>
      <c r="H38" s="14">
        <f t="shared" si="1"/>
        <v>0</v>
      </c>
    </row>
    <row r="39" spans="2:8" s="19" customFormat="1" ht="12" customHeight="1" x14ac:dyDescent="0.2">
      <c r="B39" s="18" t="s">
        <v>43</v>
      </c>
      <c r="C39" s="6">
        <v>0</v>
      </c>
      <c r="D39" s="7">
        <v>0</v>
      </c>
      <c r="E39" s="12">
        <f t="shared" si="3"/>
        <v>0</v>
      </c>
      <c r="F39" s="6">
        <v>0</v>
      </c>
      <c r="G39" s="6">
        <v>0</v>
      </c>
      <c r="H39" s="14">
        <f t="shared" si="1"/>
        <v>0</v>
      </c>
    </row>
    <row r="40" spans="2:8" s="19" customFormat="1" ht="12" customHeight="1" x14ac:dyDescent="0.2">
      <c r="B40" s="18" t="s">
        <v>44</v>
      </c>
      <c r="C40" s="6">
        <v>0</v>
      </c>
      <c r="D40" s="7">
        <v>0</v>
      </c>
      <c r="E40" s="12">
        <f t="shared" si="3"/>
        <v>0</v>
      </c>
      <c r="F40" s="6">
        <v>0</v>
      </c>
      <c r="G40" s="6">
        <v>0</v>
      </c>
      <c r="H40" s="14">
        <f t="shared" si="1"/>
        <v>0</v>
      </c>
    </row>
    <row r="41" spans="2:8" s="19" customFormat="1" ht="12" customHeight="1" x14ac:dyDescent="0.2">
      <c r="B41" s="18" t="s">
        <v>45</v>
      </c>
      <c r="C41" s="6">
        <v>1420800</v>
      </c>
      <c r="D41" s="7">
        <v>0</v>
      </c>
      <c r="E41" s="12">
        <f t="shared" si="3"/>
        <v>1420800</v>
      </c>
      <c r="F41" s="6">
        <v>1666068.84</v>
      </c>
      <c r="G41" s="6">
        <v>1643866.6400000001</v>
      </c>
      <c r="H41" s="14">
        <f t="shared" ref="H41:H72" si="4">E41-F41</f>
        <v>-245268.84000000008</v>
      </c>
    </row>
    <row r="42" spans="2:8" s="19" customFormat="1" ht="12" customHeight="1" x14ac:dyDescent="0.2">
      <c r="B42" s="18" t="s">
        <v>46</v>
      </c>
      <c r="C42" s="6">
        <v>154982834</v>
      </c>
      <c r="D42" s="7">
        <v>0</v>
      </c>
      <c r="E42" s="12">
        <f t="shared" si="3"/>
        <v>154982834</v>
      </c>
      <c r="F42" s="6">
        <v>168269181.09</v>
      </c>
      <c r="G42" s="6">
        <v>167069926.47</v>
      </c>
      <c r="H42" s="14">
        <f t="shared" si="4"/>
        <v>-13286347.090000004</v>
      </c>
    </row>
    <row r="43" spans="2:8" s="19" customFormat="1" ht="12" customHeight="1" x14ac:dyDescent="0.2">
      <c r="B43" s="18" t="s">
        <v>47</v>
      </c>
      <c r="C43" s="6">
        <v>0</v>
      </c>
      <c r="D43" s="7">
        <v>0</v>
      </c>
      <c r="E43" s="12">
        <f t="shared" si="3"/>
        <v>0</v>
      </c>
      <c r="F43" s="6">
        <v>0</v>
      </c>
      <c r="G43" s="6">
        <v>0</v>
      </c>
      <c r="H43" s="14">
        <f t="shared" si="4"/>
        <v>0</v>
      </c>
    </row>
    <row r="44" spans="2:8" s="19" customFormat="1" ht="12" customHeight="1" x14ac:dyDescent="0.2">
      <c r="B44" s="18" t="s">
        <v>48</v>
      </c>
      <c r="C44" s="6">
        <v>0</v>
      </c>
      <c r="D44" s="7">
        <v>0</v>
      </c>
      <c r="E44" s="12">
        <f t="shared" si="3"/>
        <v>0</v>
      </c>
      <c r="F44" s="6">
        <v>0</v>
      </c>
      <c r="G44" s="6">
        <v>0</v>
      </c>
      <c r="H44" s="14">
        <f t="shared" si="4"/>
        <v>0</v>
      </c>
    </row>
    <row r="45" spans="2:8" s="19" customFormat="1" ht="12" customHeight="1" x14ac:dyDescent="0.2">
      <c r="B45" s="18" t="s">
        <v>49</v>
      </c>
      <c r="C45" s="6">
        <v>5475000</v>
      </c>
      <c r="D45" s="7">
        <v>0</v>
      </c>
      <c r="E45" s="12">
        <f t="shared" si="3"/>
        <v>5475000</v>
      </c>
      <c r="F45" s="6">
        <v>21093177.399999999</v>
      </c>
      <c r="G45" s="6">
        <v>20895536.219999999</v>
      </c>
      <c r="H45" s="14">
        <f t="shared" si="4"/>
        <v>-15618177.399999999</v>
      </c>
    </row>
    <row r="46" spans="2:8" s="19" customFormat="1" ht="12" customHeight="1" thickBot="1" x14ac:dyDescent="0.25">
      <c r="B46" s="24" t="s">
        <v>50</v>
      </c>
      <c r="C46" s="8">
        <v>0</v>
      </c>
      <c r="D46" s="9">
        <v>0</v>
      </c>
      <c r="E46" s="13">
        <f t="shared" si="3"/>
        <v>0</v>
      </c>
      <c r="F46" s="8">
        <v>0</v>
      </c>
      <c r="G46" s="8">
        <v>0</v>
      </c>
      <c r="H46" s="15">
        <f t="shared" si="4"/>
        <v>0</v>
      </c>
    </row>
    <row r="47" spans="2:8" s="19" customFormat="1" ht="20.100000000000001" customHeight="1" x14ac:dyDescent="0.2">
      <c r="B47" s="21" t="s">
        <v>51</v>
      </c>
      <c r="C47" s="10">
        <f>SUM(C48:C56)</f>
        <v>87188000</v>
      </c>
      <c r="D47" s="10">
        <f>SUM(D48:D56)</f>
        <v>117034674</v>
      </c>
      <c r="E47" s="10">
        <f t="shared" si="3"/>
        <v>204222674</v>
      </c>
      <c r="F47" s="10">
        <f>SUM(F48:F56)</f>
        <v>460707526.08999997</v>
      </c>
      <c r="G47" s="10">
        <f>SUM(G48:G56)</f>
        <v>460172627.83999997</v>
      </c>
      <c r="H47" s="10">
        <f t="shared" si="4"/>
        <v>-256484852.08999997</v>
      </c>
    </row>
    <row r="48" spans="2:8" s="19" customFormat="1" x14ac:dyDescent="0.2">
      <c r="B48" s="18" t="s">
        <v>52</v>
      </c>
      <c r="C48" s="6">
        <v>1500000</v>
      </c>
      <c r="D48" s="7">
        <v>0</v>
      </c>
      <c r="E48" s="12">
        <f t="shared" si="3"/>
        <v>1500000</v>
      </c>
      <c r="F48" s="6">
        <v>12908566.949999999</v>
      </c>
      <c r="G48" s="6">
        <v>12908566.949999999</v>
      </c>
      <c r="H48" s="14">
        <f t="shared" si="4"/>
        <v>-11408566.949999999</v>
      </c>
    </row>
    <row r="49" spans="2:8" s="19" customFormat="1" x14ac:dyDescent="0.2">
      <c r="B49" s="18" t="s">
        <v>53</v>
      </c>
      <c r="C49" s="6">
        <v>0</v>
      </c>
      <c r="D49" s="7">
        <v>0</v>
      </c>
      <c r="E49" s="12">
        <f t="shared" si="3"/>
        <v>0</v>
      </c>
      <c r="F49" s="6">
        <v>6522425</v>
      </c>
      <c r="G49" s="6">
        <v>6522425</v>
      </c>
      <c r="H49" s="14">
        <f t="shared" si="4"/>
        <v>-6522425</v>
      </c>
    </row>
    <row r="50" spans="2:8" s="19" customFormat="1" x14ac:dyDescent="0.2">
      <c r="B50" s="18" t="s">
        <v>54</v>
      </c>
      <c r="C50" s="6">
        <v>0</v>
      </c>
      <c r="D50" s="7">
        <v>0</v>
      </c>
      <c r="E50" s="12">
        <f t="shared" si="3"/>
        <v>0</v>
      </c>
      <c r="F50" s="6">
        <v>3365332.06</v>
      </c>
      <c r="G50" s="6">
        <v>2830434.06</v>
      </c>
      <c r="H50" s="14">
        <f t="shared" si="4"/>
        <v>-3365332.06</v>
      </c>
    </row>
    <row r="51" spans="2:8" s="19" customFormat="1" x14ac:dyDescent="0.2">
      <c r="B51" s="18" t="s">
        <v>55</v>
      </c>
      <c r="C51" s="6">
        <v>85688000</v>
      </c>
      <c r="D51" s="7">
        <v>51193624</v>
      </c>
      <c r="E51" s="12">
        <f t="shared" si="3"/>
        <v>136881624</v>
      </c>
      <c r="F51" s="6">
        <v>155835378.85999998</v>
      </c>
      <c r="G51" s="6">
        <v>155835378.85999998</v>
      </c>
      <c r="H51" s="14">
        <f t="shared" si="4"/>
        <v>-18953754.859999985</v>
      </c>
    </row>
    <row r="52" spans="2:8" s="19" customFormat="1" x14ac:dyDescent="0.2">
      <c r="B52" s="18" t="s">
        <v>56</v>
      </c>
      <c r="C52" s="6"/>
      <c r="D52" s="7">
        <v>0</v>
      </c>
      <c r="E52" s="12">
        <f t="shared" si="3"/>
        <v>0</v>
      </c>
      <c r="F52" s="6"/>
      <c r="G52" s="6"/>
      <c r="H52" s="14">
        <f t="shared" si="4"/>
        <v>0</v>
      </c>
    </row>
    <row r="53" spans="2:8" s="19" customFormat="1" x14ac:dyDescent="0.2">
      <c r="B53" s="18" t="s">
        <v>57</v>
      </c>
      <c r="C53" s="6">
        <v>0</v>
      </c>
      <c r="D53" s="7">
        <v>65841050</v>
      </c>
      <c r="E53" s="12">
        <f t="shared" si="3"/>
        <v>65841050</v>
      </c>
      <c r="F53" s="6">
        <v>248075823.22</v>
      </c>
      <c r="G53" s="6">
        <v>248075822.97</v>
      </c>
      <c r="H53" s="14">
        <f t="shared" si="4"/>
        <v>-182234773.22</v>
      </c>
    </row>
    <row r="54" spans="2:8" s="19" customFormat="1" x14ac:dyDescent="0.2">
      <c r="B54" s="18" t="s">
        <v>58</v>
      </c>
      <c r="C54" s="6"/>
      <c r="D54" s="7">
        <v>0</v>
      </c>
      <c r="E54" s="12">
        <f t="shared" si="3"/>
        <v>0</v>
      </c>
      <c r="F54" s="6"/>
      <c r="G54" s="6"/>
      <c r="H54" s="14">
        <f t="shared" si="4"/>
        <v>0</v>
      </c>
    </row>
    <row r="55" spans="2:8" s="19" customFormat="1" x14ac:dyDescent="0.2">
      <c r="B55" s="18" t="s">
        <v>59</v>
      </c>
      <c r="C55" s="6">
        <v>0</v>
      </c>
      <c r="D55" s="7">
        <v>0</v>
      </c>
      <c r="E55" s="12">
        <f t="shared" si="3"/>
        <v>0</v>
      </c>
      <c r="F55" s="6">
        <v>34000000</v>
      </c>
      <c r="G55" s="6">
        <v>34000000</v>
      </c>
      <c r="H55" s="14">
        <f t="shared" si="4"/>
        <v>-34000000</v>
      </c>
    </row>
    <row r="56" spans="2:8" s="19" customFormat="1" x14ac:dyDescent="0.2">
      <c r="B56" s="18" t="s">
        <v>60</v>
      </c>
      <c r="C56" s="6">
        <v>0</v>
      </c>
      <c r="D56" s="7">
        <v>0</v>
      </c>
      <c r="E56" s="12">
        <f t="shared" si="3"/>
        <v>0</v>
      </c>
      <c r="F56" s="6">
        <v>0</v>
      </c>
      <c r="G56" s="6">
        <v>0</v>
      </c>
      <c r="H56" s="14">
        <f t="shared" si="4"/>
        <v>0</v>
      </c>
    </row>
    <row r="57" spans="2:8" s="19" customFormat="1" ht="20.100000000000001" customHeight="1" x14ac:dyDescent="0.2">
      <c r="B57" s="21" t="s">
        <v>61</v>
      </c>
      <c r="C57" s="10">
        <f>SUM(C58:C60)</f>
        <v>632815932</v>
      </c>
      <c r="D57" s="10">
        <f>SUM(D58:D60)</f>
        <v>560713499</v>
      </c>
      <c r="E57" s="10">
        <f t="shared" si="3"/>
        <v>1193529431</v>
      </c>
      <c r="F57" s="10">
        <f>SUM(F58:F60)</f>
        <v>843368594.28000009</v>
      </c>
      <c r="G57" s="10">
        <f>SUM(G58:G60)</f>
        <v>841978067.42999995</v>
      </c>
      <c r="H57" s="10">
        <f t="shared" si="4"/>
        <v>350160836.71999991</v>
      </c>
    </row>
    <row r="58" spans="2:8" s="19" customFormat="1" x14ac:dyDescent="0.2">
      <c r="B58" s="18" t="s">
        <v>62</v>
      </c>
      <c r="C58" s="6">
        <v>605245996</v>
      </c>
      <c r="D58" s="7">
        <v>535760439</v>
      </c>
      <c r="E58" s="12">
        <f t="shared" si="3"/>
        <v>1141006435</v>
      </c>
      <c r="F58" s="6">
        <v>826586788.18000007</v>
      </c>
      <c r="G58" s="6">
        <v>825196261.32999992</v>
      </c>
      <c r="H58" s="14">
        <f t="shared" si="4"/>
        <v>314419646.81999993</v>
      </c>
    </row>
    <row r="59" spans="2:8" s="19" customFormat="1" x14ac:dyDescent="0.2">
      <c r="B59" s="18" t="s">
        <v>63</v>
      </c>
      <c r="C59" s="6">
        <v>27569936</v>
      </c>
      <c r="D59" s="7">
        <v>24953060</v>
      </c>
      <c r="E59" s="12">
        <f t="shared" si="3"/>
        <v>52522996</v>
      </c>
      <c r="F59" s="6">
        <v>16781806.100000001</v>
      </c>
      <c r="G59" s="6">
        <v>16781806.100000001</v>
      </c>
      <c r="H59" s="12">
        <f t="shared" si="4"/>
        <v>35741189.899999999</v>
      </c>
    </row>
    <row r="60" spans="2:8" s="19" customFormat="1" x14ac:dyDescent="0.2">
      <c r="B60" s="18" t="s">
        <v>64</v>
      </c>
      <c r="C60" s="6">
        <v>0</v>
      </c>
      <c r="D60" s="7">
        <v>0</v>
      </c>
      <c r="E60" s="12">
        <f t="shared" si="3"/>
        <v>0</v>
      </c>
      <c r="F60" s="6">
        <v>0</v>
      </c>
      <c r="G60" s="6">
        <v>0</v>
      </c>
      <c r="H60" s="12">
        <f t="shared" si="4"/>
        <v>0</v>
      </c>
    </row>
    <row r="61" spans="2:8" s="19" customFormat="1" ht="20.100000000000001" customHeight="1" x14ac:dyDescent="0.2">
      <c r="B61" s="23" t="s">
        <v>65</v>
      </c>
      <c r="C61" s="10">
        <f>SUM(C62:C68)</f>
        <v>0</v>
      </c>
      <c r="D61" s="11">
        <f>SUM(D62:D68)</f>
        <v>0</v>
      </c>
      <c r="E61" s="11">
        <f t="shared" si="3"/>
        <v>0</v>
      </c>
      <c r="F61" s="10">
        <f>SUM(F62:F68)</f>
        <v>0</v>
      </c>
      <c r="G61" s="10">
        <f>SUM(G62:G68)</f>
        <v>0</v>
      </c>
      <c r="H61" s="11">
        <f t="shared" si="4"/>
        <v>0</v>
      </c>
    </row>
    <row r="62" spans="2:8" s="19" customFormat="1" ht="12" customHeight="1" x14ac:dyDescent="0.2">
      <c r="B62" s="18" t="s">
        <v>66</v>
      </c>
      <c r="C62" s="6">
        <v>0</v>
      </c>
      <c r="D62" s="7">
        <v>0</v>
      </c>
      <c r="E62" s="12">
        <f t="shared" si="3"/>
        <v>0</v>
      </c>
      <c r="F62" s="6">
        <v>0</v>
      </c>
      <c r="G62" s="6">
        <v>0</v>
      </c>
      <c r="H62" s="12">
        <f t="shared" si="4"/>
        <v>0</v>
      </c>
    </row>
    <row r="63" spans="2:8" s="19" customFormat="1" ht="12" customHeight="1" x14ac:dyDescent="0.2">
      <c r="B63" s="18" t="s">
        <v>67</v>
      </c>
      <c r="C63" s="6">
        <v>0</v>
      </c>
      <c r="D63" s="7">
        <v>0</v>
      </c>
      <c r="E63" s="12">
        <f t="shared" si="3"/>
        <v>0</v>
      </c>
      <c r="F63" s="6">
        <v>0</v>
      </c>
      <c r="G63" s="6">
        <v>0</v>
      </c>
      <c r="H63" s="12">
        <f t="shared" si="4"/>
        <v>0</v>
      </c>
    </row>
    <row r="64" spans="2:8" s="19" customFormat="1" ht="12" customHeight="1" x14ac:dyDescent="0.2">
      <c r="B64" s="18" t="s">
        <v>68</v>
      </c>
      <c r="C64" s="6">
        <v>0</v>
      </c>
      <c r="D64" s="7">
        <v>0</v>
      </c>
      <c r="E64" s="12">
        <f t="shared" si="3"/>
        <v>0</v>
      </c>
      <c r="F64" s="6">
        <v>0</v>
      </c>
      <c r="G64" s="6">
        <v>0</v>
      </c>
      <c r="H64" s="12">
        <f t="shared" si="4"/>
        <v>0</v>
      </c>
    </row>
    <row r="65" spans="2:8" s="19" customFormat="1" ht="12" customHeight="1" x14ac:dyDescent="0.2">
      <c r="B65" s="18" t="s">
        <v>69</v>
      </c>
      <c r="C65" s="6">
        <v>0</v>
      </c>
      <c r="D65" s="7">
        <v>0</v>
      </c>
      <c r="E65" s="12">
        <f t="shared" si="3"/>
        <v>0</v>
      </c>
      <c r="F65" s="6">
        <v>0</v>
      </c>
      <c r="G65" s="6">
        <v>0</v>
      </c>
      <c r="H65" s="12">
        <f t="shared" si="4"/>
        <v>0</v>
      </c>
    </row>
    <row r="66" spans="2:8" s="19" customFormat="1" ht="12" customHeight="1" x14ac:dyDescent="0.2">
      <c r="B66" s="18" t="s">
        <v>70</v>
      </c>
      <c r="C66" s="6">
        <v>0</v>
      </c>
      <c r="D66" s="7">
        <v>0</v>
      </c>
      <c r="E66" s="12">
        <f t="shared" si="3"/>
        <v>0</v>
      </c>
      <c r="F66" s="6">
        <v>0</v>
      </c>
      <c r="G66" s="6">
        <v>0</v>
      </c>
      <c r="H66" s="12">
        <f t="shared" si="4"/>
        <v>0</v>
      </c>
    </row>
    <row r="67" spans="2:8" s="19" customFormat="1" ht="12" customHeight="1" x14ac:dyDescent="0.2">
      <c r="B67" s="18" t="s">
        <v>71</v>
      </c>
      <c r="C67" s="6">
        <v>0</v>
      </c>
      <c r="D67" s="7">
        <v>0</v>
      </c>
      <c r="E67" s="12">
        <f t="shared" si="3"/>
        <v>0</v>
      </c>
      <c r="F67" s="6">
        <v>0</v>
      </c>
      <c r="G67" s="6">
        <v>0</v>
      </c>
      <c r="H67" s="12">
        <f t="shared" si="4"/>
        <v>0</v>
      </c>
    </row>
    <row r="68" spans="2:8" s="19" customFormat="1" ht="12" customHeight="1" x14ac:dyDescent="0.2">
      <c r="B68" s="18" t="s">
        <v>72</v>
      </c>
      <c r="C68" s="6">
        <v>0</v>
      </c>
      <c r="D68" s="7">
        <v>0</v>
      </c>
      <c r="E68" s="12">
        <f t="shared" si="3"/>
        <v>0</v>
      </c>
      <c r="F68" s="6">
        <v>0</v>
      </c>
      <c r="G68" s="6">
        <v>0</v>
      </c>
      <c r="H68" s="12">
        <f t="shared" si="4"/>
        <v>0</v>
      </c>
    </row>
    <row r="69" spans="2:8" s="19" customFormat="1" ht="20.100000000000001" customHeight="1" x14ac:dyDescent="0.2">
      <c r="B69" s="23" t="s">
        <v>73</v>
      </c>
      <c r="C69" s="10">
        <f>SUM(C70:C72)</f>
        <v>159368900</v>
      </c>
      <c r="D69" s="11">
        <f>SUM(D70:D72)</f>
        <v>-9768900</v>
      </c>
      <c r="E69" s="11">
        <f t="shared" si="3"/>
        <v>149600000</v>
      </c>
      <c r="F69" s="10">
        <f>SUM(F70:F72)</f>
        <v>178100713.93000001</v>
      </c>
      <c r="G69" s="11">
        <f>SUM(G70:G72)</f>
        <v>178100713.93000001</v>
      </c>
      <c r="H69" s="11">
        <f t="shared" si="4"/>
        <v>-28500713.930000007</v>
      </c>
    </row>
    <row r="70" spans="2:8" s="19" customFormat="1" x14ac:dyDescent="0.2">
      <c r="B70" s="22" t="s">
        <v>74</v>
      </c>
      <c r="C70" s="6">
        <v>0</v>
      </c>
      <c r="D70" s="7">
        <v>0</v>
      </c>
      <c r="E70" s="12">
        <f t="shared" si="3"/>
        <v>0</v>
      </c>
      <c r="F70" s="6">
        <v>0</v>
      </c>
      <c r="G70" s="7">
        <v>0</v>
      </c>
      <c r="H70" s="12">
        <f t="shared" si="4"/>
        <v>0</v>
      </c>
    </row>
    <row r="71" spans="2:8" s="19" customFormat="1" x14ac:dyDescent="0.2">
      <c r="B71" s="22" t="s">
        <v>75</v>
      </c>
      <c r="C71" s="6">
        <v>159368900</v>
      </c>
      <c r="D71" s="7">
        <v>-9768900</v>
      </c>
      <c r="E71" s="12">
        <f t="shared" si="3"/>
        <v>149600000</v>
      </c>
      <c r="F71" s="6">
        <v>178100713.93000001</v>
      </c>
      <c r="G71" s="7">
        <v>178100713.93000001</v>
      </c>
      <c r="H71" s="12">
        <f t="shared" si="4"/>
        <v>-28500713.930000007</v>
      </c>
    </row>
    <row r="72" spans="2:8" s="19" customFormat="1" x14ac:dyDescent="0.2">
      <c r="B72" s="22" t="s">
        <v>76</v>
      </c>
      <c r="C72" s="6">
        <v>0</v>
      </c>
      <c r="D72" s="7">
        <v>0</v>
      </c>
      <c r="E72" s="12">
        <f t="shared" si="3"/>
        <v>0</v>
      </c>
      <c r="F72" s="6">
        <v>0</v>
      </c>
      <c r="G72" s="7">
        <v>0</v>
      </c>
      <c r="H72" s="12">
        <f t="shared" si="4"/>
        <v>0</v>
      </c>
    </row>
    <row r="73" spans="2:8" s="19" customFormat="1" ht="20.100000000000001" customHeight="1" x14ac:dyDescent="0.2">
      <c r="B73" s="21" t="s">
        <v>77</v>
      </c>
      <c r="C73" s="10">
        <f>SUM(C74:C80)</f>
        <v>128578600</v>
      </c>
      <c r="D73" s="11">
        <f>SUM(D74:D80)</f>
        <v>0</v>
      </c>
      <c r="E73" s="11">
        <f t="shared" si="3"/>
        <v>128578600</v>
      </c>
      <c r="F73" s="10">
        <f>SUM(F74:F80)</f>
        <v>143381447.37</v>
      </c>
      <c r="G73" s="11">
        <f>SUM(G74:G80)</f>
        <v>143381447.37</v>
      </c>
      <c r="H73" s="11">
        <f t="shared" ref="H73:H81" si="5">E73-F73</f>
        <v>-14802847.370000005</v>
      </c>
    </row>
    <row r="74" spans="2:8" s="19" customFormat="1" x14ac:dyDescent="0.2">
      <c r="B74" s="18" t="s">
        <v>78</v>
      </c>
      <c r="C74" s="6">
        <v>67718600</v>
      </c>
      <c r="D74" s="7">
        <v>0</v>
      </c>
      <c r="E74" s="12">
        <f>C74+D74</f>
        <v>67718600</v>
      </c>
      <c r="F74" s="6">
        <v>71574300</v>
      </c>
      <c r="G74" s="6">
        <v>71574300</v>
      </c>
      <c r="H74" s="12">
        <f t="shared" si="5"/>
        <v>-3855700</v>
      </c>
    </row>
    <row r="75" spans="2:8" s="19" customFormat="1" x14ac:dyDescent="0.2">
      <c r="B75" s="18" t="s">
        <v>79</v>
      </c>
      <c r="C75" s="6">
        <v>0</v>
      </c>
      <c r="D75" s="7">
        <v>0</v>
      </c>
      <c r="E75" s="12">
        <f t="shared" si="3"/>
        <v>0</v>
      </c>
      <c r="F75" s="6">
        <v>0</v>
      </c>
      <c r="G75" s="7">
        <v>0</v>
      </c>
      <c r="H75" s="12">
        <f t="shared" si="5"/>
        <v>0</v>
      </c>
    </row>
    <row r="76" spans="2:8" s="19" customFormat="1" x14ac:dyDescent="0.2">
      <c r="B76" s="18" t="s">
        <v>80</v>
      </c>
      <c r="C76" s="6">
        <v>0</v>
      </c>
      <c r="D76" s="7">
        <v>0</v>
      </c>
      <c r="E76" s="12">
        <f t="shared" si="3"/>
        <v>0</v>
      </c>
      <c r="F76" s="6">
        <v>0</v>
      </c>
      <c r="G76" s="7">
        <v>0</v>
      </c>
      <c r="H76" s="12">
        <f t="shared" si="5"/>
        <v>0</v>
      </c>
    </row>
    <row r="77" spans="2:8" s="19" customFormat="1" x14ac:dyDescent="0.2">
      <c r="B77" s="18" t="s">
        <v>81</v>
      </c>
      <c r="C77" s="6">
        <v>0</v>
      </c>
      <c r="D77" s="7">
        <v>0</v>
      </c>
      <c r="E77" s="12">
        <f t="shared" si="3"/>
        <v>0</v>
      </c>
      <c r="F77" s="6">
        <v>0</v>
      </c>
      <c r="G77" s="7">
        <v>0</v>
      </c>
      <c r="H77" s="12">
        <f t="shared" si="5"/>
        <v>0</v>
      </c>
    </row>
    <row r="78" spans="2:8" s="19" customFormat="1" x14ac:dyDescent="0.2">
      <c r="B78" s="18" t="s">
        <v>82</v>
      </c>
      <c r="C78" s="6">
        <v>0</v>
      </c>
      <c r="D78" s="7">
        <v>0</v>
      </c>
      <c r="E78" s="12">
        <f t="shared" si="3"/>
        <v>0</v>
      </c>
      <c r="F78" s="6">
        <v>0</v>
      </c>
      <c r="G78" s="7">
        <v>0</v>
      </c>
      <c r="H78" s="12">
        <f t="shared" si="5"/>
        <v>0</v>
      </c>
    </row>
    <row r="79" spans="2:8" s="19" customFormat="1" x14ac:dyDescent="0.2">
      <c r="B79" s="18" t="s">
        <v>83</v>
      </c>
      <c r="C79" s="6">
        <v>0</v>
      </c>
      <c r="D79" s="7">
        <v>0</v>
      </c>
      <c r="E79" s="12">
        <f>C79+D79</f>
        <v>0</v>
      </c>
      <c r="F79" s="6">
        <v>0</v>
      </c>
      <c r="G79" s="7">
        <v>0</v>
      </c>
      <c r="H79" s="12">
        <f t="shared" si="5"/>
        <v>0</v>
      </c>
    </row>
    <row r="80" spans="2:8" s="19" customFormat="1" ht="12" customHeight="1" thickBot="1" x14ac:dyDescent="0.25">
      <c r="B80" s="24" t="s">
        <v>84</v>
      </c>
      <c r="C80" s="8">
        <v>60860000</v>
      </c>
      <c r="D80" s="9">
        <v>0</v>
      </c>
      <c r="E80" s="13">
        <f>C80+D80</f>
        <v>60860000</v>
      </c>
      <c r="F80" s="8">
        <v>71807147.370000005</v>
      </c>
      <c r="G80" s="9">
        <v>71807147.370000005</v>
      </c>
      <c r="H80" s="13">
        <f t="shared" si="5"/>
        <v>-10947147.370000005</v>
      </c>
    </row>
    <row r="81" spans="2:8" s="19" customFormat="1" ht="12.75" thickBot="1" x14ac:dyDescent="0.25">
      <c r="B81" s="25" t="s">
        <v>85</v>
      </c>
      <c r="C81" s="26">
        <f>SUM(C73,C69,C61,C57,C47,C27,C37,C17,C9)</f>
        <v>3316798995</v>
      </c>
      <c r="D81" s="26">
        <f>SUM(D73,D69,D61,D57,D47,D37,D27,D17,D9)</f>
        <v>688379273</v>
      </c>
      <c r="E81" s="26">
        <f>C81+D81</f>
        <v>4005178268</v>
      </c>
      <c r="F81" s="26">
        <f>SUM(F73,F69,F61,F57,F47,F37,F17,F27,F9)</f>
        <v>4003887324.9499998</v>
      </c>
      <c r="G81" s="26">
        <f>SUM(G73,G69,G61,G57,G47,G37,G27,G17,G9)</f>
        <v>3991528792.1500001</v>
      </c>
      <c r="H81" s="26">
        <f t="shared" si="5"/>
        <v>1290943.0500001907</v>
      </c>
    </row>
    <row r="83" spans="2:8" s="16" customFormat="1" ht="23.25" customHeight="1" x14ac:dyDescent="0.25">
      <c r="B83" s="44" t="s">
        <v>88</v>
      </c>
      <c r="C83" s="45"/>
      <c r="D83" s="45"/>
      <c r="E83" s="45"/>
    </row>
    <row r="84" spans="2:8" s="16" customFormat="1" ht="85.5" customHeight="1" x14ac:dyDescent="0.25">
      <c r="B84" s="45"/>
      <c r="C84" s="45"/>
      <c r="D84" s="45"/>
      <c r="E84" s="45"/>
      <c r="F84" s="20"/>
      <c r="G84" s="20"/>
      <c r="H84" s="20"/>
    </row>
    <row r="85" spans="2:8" s="16" customFormat="1" ht="15" x14ac:dyDescent="0.25">
      <c r="B85" s="46" t="s">
        <v>89</v>
      </c>
      <c r="C85" s="45"/>
      <c r="D85" s="47" t="s">
        <v>90</v>
      </c>
      <c r="E85" s="45"/>
    </row>
    <row r="86" spans="2:8" s="16" customFormat="1" ht="15" x14ac:dyDescent="0.25">
      <c r="B86" s="45" t="s">
        <v>91</v>
      </c>
      <c r="C86" s="45"/>
      <c r="D86" s="45" t="s">
        <v>92</v>
      </c>
      <c r="E86" s="45"/>
    </row>
    <row r="87" spans="2:8" s="16" customFormat="1" ht="15" x14ac:dyDescent="0.25">
      <c r="B87" s="45" t="s">
        <v>93</v>
      </c>
      <c r="C87" s="45"/>
      <c r="D87" s="45" t="s">
        <v>93</v>
      </c>
      <c r="E87" s="45"/>
    </row>
    <row r="88" spans="2:8" s="16" customFormat="1" x14ac:dyDescent="0.2"/>
    <row r="89" spans="2:8" s="16" customFormat="1" x14ac:dyDescent="0.2"/>
    <row r="90" spans="2:8" s="16" customFormat="1" x14ac:dyDescent="0.2"/>
    <row r="91" spans="2:8" s="16" customFormat="1" x14ac:dyDescent="0.2"/>
    <row r="92" spans="2:8" s="16" customFormat="1" x14ac:dyDescent="0.2"/>
    <row r="93" spans="2:8" s="16" customFormat="1" x14ac:dyDescent="0.2"/>
    <row r="94" spans="2:8" s="16" customFormat="1" x14ac:dyDescent="0.2"/>
    <row r="95" spans="2:8" s="16" customFormat="1" x14ac:dyDescent="0.2"/>
    <row r="96" spans="2:8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  <row r="129" s="16" customFormat="1" x14ac:dyDescent="0.2"/>
    <row r="130" s="16" customFormat="1" x14ac:dyDescent="0.2"/>
    <row r="131" s="16" customFormat="1" x14ac:dyDescent="0.2"/>
    <row r="132" s="16" customFormat="1" x14ac:dyDescent="0.2"/>
    <row r="133" s="16" customFormat="1" x14ac:dyDescent="0.2"/>
    <row r="134" s="16" customFormat="1" x14ac:dyDescent="0.2"/>
    <row r="135" s="16" customFormat="1" x14ac:dyDescent="0.2"/>
    <row r="136" s="16" customFormat="1" x14ac:dyDescent="0.2"/>
    <row r="137" s="16" customFormat="1" x14ac:dyDescent="0.2"/>
    <row r="138" s="16" customFormat="1" x14ac:dyDescent="0.2"/>
    <row r="139" s="16" customFormat="1" x14ac:dyDescent="0.2"/>
    <row r="140" s="16" customFormat="1" x14ac:dyDescent="0.2"/>
    <row r="141" s="16" customFormat="1" x14ac:dyDescent="0.2"/>
    <row r="142" s="16" customFormat="1" x14ac:dyDescent="0.2"/>
    <row r="143" s="16" customFormat="1" x14ac:dyDescent="0.2"/>
    <row r="144" s="16" customFormat="1" x14ac:dyDescent="0.2"/>
    <row r="145" s="16" customFormat="1" x14ac:dyDescent="0.2"/>
    <row r="146" s="16" customFormat="1" x14ac:dyDescent="0.2"/>
    <row r="147" s="16" customFormat="1" x14ac:dyDescent="0.2"/>
    <row r="148" s="16" customFormat="1" x14ac:dyDescent="0.2"/>
    <row r="149" s="16" customFormat="1" x14ac:dyDescent="0.2"/>
    <row r="150" s="16" customFormat="1" x14ac:dyDescent="0.2"/>
    <row r="151" s="16" customFormat="1" x14ac:dyDescent="0.2"/>
    <row r="152" s="16" customFormat="1" x14ac:dyDescent="0.2"/>
    <row r="153" s="16" customFormat="1" x14ac:dyDescent="0.2"/>
    <row r="154" s="16" customFormat="1" x14ac:dyDescent="0.2"/>
    <row r="155" s="16" customFormat="1" x14ac:dyDescent="0.2"/>
    <row r="156" s="16" customFormat="1" x14ac:dyDescent="0.2"/>
    <row r="157" s="16" customFormat="1" x14ac:dyDescent="0.2"/>
    <row r="158" s="16" customFormat="1" x14ac:dyDescent="0.2"/>
    <row r="159" s="16" customFormat="1" x14ac:dyDescent="0.2"/>
    <row r="160" s="16" customFormat="1" x14ac:dyDescent="0.2"/>
    <row r="161" s="16" customFormat="1" x14ac:dyDescent="0.2"/>
    <row r="162" s="16" customFormat="1" x14ac:dyDescent="0.2"/>
    <row r="163" s="16" customFormat="1" x14ac:dyDescent="0.2"/>
    <row r="164" s="16" customFormat="1" x14ac:dyDescent="0.2"/>
    <row r="165" s="16" customFormat="1" x14ac:dyDescent="0.2"/>
    <row r="166" s="16" customFormat="1" x14ac:dyDescent="0.2"/>
    <row r="167" s="16" customFormat="1" x14ac:dyDescent="0.2"/>
    <row r="168" s="16" customFormat="1" x14ac:dyDescent="0.2"/>
    <row r="169" s="16" customFormat="1" x14ac:dyDescent="0.2"/>
    <row r="170" s="16" customFormat="1" x14ac:dyDescent="0.2"/>
    <row r="171" s="16" customFormat="1" x14ac:dyDescent="0.2"/>
    <row r="172" s="16" customFormat="1" x14ac:dyDescent="0.2"/>
    <row r="173" s="16" customFormat="1" x14ac:dyDescent="0.2"/>
    <row r="174" s="16" customFormat="1" x14ac:dyDescent="0.2"/>
    <row r="175" s="16" customFormat="1" x14ac:dyDescent="0.2"/>
    <row r="176" s="16" customFormat="1" x14ac:dyDescent="0.2"/>
    <row r="177" s="16" customFormat="1" x14ac:dyDescent="0.2"/>
    <row r="178" s="16" customFormat="1" x14ac:dyDescent="0.2"/>
    <row r="179" s="16" customFormat="1" x14ac:dyDescent="0.2"/>
    <row r="180" s="16" customFormat="1" x14ac:dyDescent="0.2"/>
    <row r="181" s="16" customFormat="1" x14ac:dyDescent="0.2"/>
    <row r="182" s="16" customFormat="1" x14ac:dyDescent="0.2"/>
    <row r="183" s="16" customForma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2025-01-27T19:31:41Z</cp:lastPrinted>
  <dcterms:created xsi:type="dcterms:W3CDTF">2019-12-04T16:22:52Z</dcterms:created>
  <dcterms:modified xsi:type="dcterms:W3CDTF">2025-01-28T22:01:57Z</dcterms:modified>
</cp:coreProperties>
</file>